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S:\CONTRLR\TAX\Fiscal-Calendar 2024\Miscellaneous\"/>
    </mc:Choice>
  </mc:AlternateContent>
  <xr:revisionPtr revIDLastSave="0" documentId="13_ncr:1_{205097A1-849F-4F89-AE07-4BBF2B4694A7}" xr6:coauthVersionLast="47" xr6:coauthVersionMax="47" xr10:uidLastSave="{00000000-0000-0000-0000-000000000000}"/>
  <bookViews>
    <workbookView xWindow="-14505" yWindow="1065" windowWidth="14610" windowHeight="15585" xr2:uid="{00000000-000D-0000-FFFF-FFFF00000000}"/>
  </bookViews>
  <sheets>
    <sheet name="Gross-up" sheetId="2" r:id="rId1"/>
    <sheet name="Instructions" sheetId="7" r:id="rId2"/>
    <sheet name="Example" sheetId="8" r:id="rId3"/>
  </sheets>
  <definedNames>
    <definedName name="_xlnm.Print_Area" localSheetId="2">Example!$A$1:$F$49</definedName>
    <definedName name="_xlnm.Print_Area" localSheetId="0">'Gross-up'!$A$1:$F$49</definedName>
    <definedName name="_xlnm.Print_Area" localSheetId="1">Instructions!$A$1:$F$49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8" l="1"/>
  <c r="B29" i="8"/>
  <c r="F27" i="8"/>
  <c r="F31" i="8" s="1"/>
  <c r="F30" i="7"/>
  <c r="B29" i="7"/>
  <c r="F27" i="7"/>
  <c r="F31" i="7" s="1"/>
  <c r="F27" i="2"/>
  <c r="F31" i="2" s="1"/>
  <c r="F28" i="8" l="1"/>
  <c r="F29" i="8"/>
  <c r="F29" i="7"/>
  <c r="F28" i="7"/>
  <c r="F29" i="2"/>
  <c r="F33" i="8" l="1"/>
  <c r="F33" i="7"/>
  <c r="F35" i="8" l="1"/>
  <c r="F35" i="7"/>
  <c r="F34" i="8" l="1"/>
  <c r="F36" i="8" s="1"/>
  <c r="F34" i="7"/>
  <c r="F36" i="7" s="1"/>
  <c r="F30" i="2" l="1"/>
  <c r="F28" i="2"/>
  <c r="F49" i="8" l="1"/>
  <c r="F49" i="7"/>
  <c r="F49" i="2"/>
  <c r="F48" i="8" l="1"/>
  <c r="F48" i="7"/>
  <c r="F35" i="2" l="1"/>
  <c r="B29" i="2"/>
  <c r="F34" i="2" l="1"/>
  <c r="F48" i="2" l="1"/>
  <c r="F33" i="2"/>
  <c r="F36" i="2" l="1"/>
</calcChain>
</file>

<file path=xl/sharedStrings.xml><?xml version="1.0" encoding="utf-8"?>
<sst xmlns="http://schemas.openxmlformats.org/spreadsheetml/2006/main" count="110" uniqueCount="47">
  <si>
    <t>UNC Charlotte ID Number:</t>
  </si>
  <si>
    <t>Employee Name:</t>
  </si>
  <si>
    <t>University of North Carolina at Charlotte</t>
  </si>
  <si>
    <t>Gross-up Calculation</t>
  </si>
  <si>
    <t>UNC Charlotte Department:</t>
  </si>
  <si>
    <t>Discretionary Fund Number:</t>
  </si>
  <si>
    <t>Account Number:</t>
  </si>
  <si>
    <t>Supervisor Signature:</t>
  </si>
  <si>
    <t>Description of Taxable Gross-up Event:</t>
  </si>
  <si>
    <t>(1) EMPLOYEE AND PAYMENT INFORMATION</t>
  </si>
  <si>
    <t>(3) GROSS-UP CALCULATION</t>
  </si>
  <si>
    <t>Enter the Amount of the Gross-up Event</t>
  </si>
  <si>
    <t>Amount of the Gross-up Event</t>
  </si>
  <si>
    <t>Gross-up for taxes to be charged to Discretionary Account</t>
  </si>
  <si>
    <t>The amounts below will automatically populate once you enter the amount of the gross-up event.</t>
  </si>
  <si>
    <t>Employer's portion of FICA Taxes</t>
  </si>
  <si>
    <t xml:space="preserve">Earnings Code:  </t>
  </si>
  <si>
    <t>F41</t>
  </si>
  <si>
    <t xml:space="preserve">Benefits Code:  </t>
  </si>
  <si>
    <t>F40</t>
  </si>
  <si>
    <t>Updated Amount with Gross-up</t>
  </si>
  <si>
    <t>Total Cost to Department</t>
  </si>
  <si>
    <t>Federal Income Tax (22%)</t>
  </si>
  <si>
    <t>(2) EMPLOYEE  INFORMATION</t>
  </si>
  <si>
    <t>An additional 0.9% Medicare tax applies to Medicare wages that exceed $200,000.</t>
  </si>
  <si>
    <t>Additional Medicare Tax (0.9%)</t>
  </si>
  <si>
    <t>Enter the name of the employee who is receiving payment or reimbursement.</t>
  </si>
  <si>
    <t>Enter the name of the department paying the employee.</t>
  </si>
  <si>
    <t xml:space="preserve">Describe the event, payment, or reimbursement that the department is choosing to </t>
  </si>
  <si>
    <t>grossed-up.</t>
  </si>
  <si>
    <t xml:space="preserve">The fund entered on this line must be a discretionary fund. </t>
  </si>
  <si>
    <t>Enter the account number.</t>
  </si>
  <si>
    <t>This line must be signed by someone who is in a supervisory position.</t>
  </si>
  <si>
    <t>Norman Niner</t>
  </si>
  <si>
    <t>Event Tickets</t>
  </si>
  <si>
    <t>Norma Niner, Department Chairperson</t>
  </si>
  <si>
    <t>(4) SUBMISSION QUESTIONS</t>
  </si>
  <si>
    <t>If the submission description applies to this gross up event, please check the box.</t>
  </si>
  <si>
    <t>(5) PAYROLL USE ONLY</t>
  </si>
  <si>
    <t>School Spirit</t>
  </si>
  <si>
    <t>The annual FICA limit is $160,200.  Once an employee's wage base meets this limit, the employee is no longer subject to social security tax.  If you are unsure as to whether or not the employee has met the annual FICA limit, contact the Tax Office at 687-5742.</t>
  </si>
  <si>
    <t>Enter gross up amount</t>
  </si>
  <si>
    <t>13****</t>
  </si>
  <si>
    <t>Enter the employee's UNC Charlotte 80#######.</t>
  </si>
  <si>
    <t>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Discretionary Funds are the only funds that may be used for this purpose.  For questions regarding this form, contact the Tax Office at 687-5742 or at taxoffice@charlotte.edu</t>
  </si>
  <si>
    <t>State Income Tax (4.6%)</t>
  </si>
  <si>
    <t>The annual FICA limit is $168,600.  Once an employee's wage base meets this limit, the employee is no longer subject to social security tax.  If you are unsure as to whether or not the employee has met the annual FICA limit, contact the Tax Office at 687-5742.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</si>
</sst>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8"/>
      <name val="Arial"/>
      <family val="2"/>
    </font>
    <font>
      <b/>
      <sz val="10"/>
      <name val="Arial"/>
      <family val="2"/>
    </font>
    <font>
      <sz val="10"/>
      <name val="Arial"/>
      <family val="2"/>
    </font>
    <font>
      <b/>
      <sz val="18"/>
      <name val="Arial"/>
      <family val="2"/>
    </font>
    <font>
      <i/>
      <sz val="10"/>
      <name val="Arial"/>
      <family val="2"/>
    </font>
    <font>
      <sz val="10"/>
      <color theme="5" tint="0.79998168889431442"/>
      <name val="Arial"/>
      <family val="2"/>
    </font>
    <font>
      <sz val="10"/>
      <color theme="0"/>
      <name val="Arial"/>
      <family val="2"/>
    </font>
    <font>
      <sz val="12"/>
      <color rgb="FF000000"/>
      <name val="Calibri"/>
      <family val="2"/>
    </font>
    <font>
      <sz val="10"/>
      <color rgb="FFC00000"/>
      <name val="Arial"/>
      <family val="2"/>
    </font>
    <font>
      <sz val="10"/>
      <name val="Lucida Handwriting Italic"/>
    </font>
  </fonts>
  <fills count="5">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s>
  <cellStyleXfs count="2">
    <xf numFmtId="0" fontId="0" fillId="0" borderId="0"/>
    <xf numFmtId="0" fontId="3" fillId="0" borderId="0"/>
  </cellStyleXfs>
  <cellXfs count="70">
    <xf numFmtId="0" fontId="0" fillId="0" borderId="0" xfId="0"/>
    <xf numFmtId="0" fontId="0" fillId="0" borderId="0" xfId="0" applyProtection="1">
      <protection locked="0"/>
    </xf>
    <xf numFmtId="0" fontId="0" fillId="2" borderId="0" xfId="0" applyFill="1" applyProtection="1">
      <protection locked="0"/>
    </xf>
    <xf numFmtId="0" fontId="0" fillId="2" borderId="12" xfId="0" applyFill="1" applyBorder="1" applyProtection="1">
      <protection locked="0"/>
    </xf>
    <xf numFmtId="39" fontId="0" fillId="4" borderId="19" xfId="0" applyNumberFormat="1" applyFill="1" applyBorder="1" applyProtection="1">
      <protection locked="0"/>
    </xf>
    <xf numFmtId="39" fontId="0" fillId="0" borderId="19" xfId="0" applyNumberFormat="1" applyBorder="1"/>
    <xf numFmtId="39" fontId="0" fillId="4" borderId="18" xfId="0" applyNumberFormat="1" applyFill="1" applyBorder="1"/>
    <xf numFmtId="0" fontId="7" fillId="4" borderId="0" xfId="0" applyFont="1" applyFill="1" applyProtection="1">
      <protection locked="0"/>
    </xf>
    <xf numFmtId="0" fontId="3" fillId="2" borderId="11" xfId="0" applyFont="1" applyFill="1" applyBorder="1"/>
    <xf numFmtId="0" fontId="0" fillId="2" borderId="0" xfId="0" applyFill="1"/>
    <xf numFmtId="0" fontId="0" fillId="2" borderId="11" xfId="0" applyFill="1" applyBorder="1"/>
    <xf numFmtId="0" fontId="6" fillId="2" borderId="11" xfId="0" applyFont="1" applyFill="1" applyBorder="1"/>
    <xf numFmtId="0" fontId="0" fillId="2" borderId="12" xfId="0" applyFill="1" applyBorder="1"/>
    <xf numFmtId="0" fontId="2" fillId="2" borderId="11" xfId="0" applyFont="1" applyFill="1" applyBorder="1" applyAlignment="1">
      <alignment horizontal="center"/>
    </xf>
    <xf numFmtId="0" fontId="2" fillId="2" borderId="0" xfId="0" applyFont="1" applyFill="1" applyAlignment="1">
      <alignment horizontal="center"/>
    </xf>
    <xf numFmtId="39" fontId="0" fillId="2" borderId="12" xfId="0" applyNumberFormat="1" applyFill="1" applyBorder="1"/>
    <xf numFmtId="0" fontId="5" fillId="2" borderId="11" xfId="0" applyFont="1" applyFill="1" applyBorder="1"/>
    <xf numFmtId="0" fontId="3" fillId="2" borderId="0" xfId="0" applyFont="1" applyFill="1"/>
    <xf numFmtId="0" fontId="3" fillId="0" borderId="11" xfId="0" applyFont="1" applyBorder="1"/>
    <xf numFmtId="0" fontId="3" fillId="0" borderId="0" xfId="0" applyFont="1"/>
    <xf numFmtId="39" fontId="0" fillId="0" borderId="12" xfId="0" applyNumberFormat="1" applyBorder="1"/>
    <xf numFmtId="0" fontId="0" fillId="0" borderId="11" xfId="0" applyBorder="1"/>
    <xf numFmtId="0" fontId="0" fillId="0" borderId="0" xfId="0" applyAlignment="1">
      <alignment horizontal="left"/>
    </xf>
    <xf numFmtId="0" fontId="0" fillId="0" borderId="12" xfId="0" applyBorder="1"/>
    <xf numFmtId="0" fontId="3" fillId="4" borderId="17" xfId="0" applyFont="1" applyFill="1" applyBorder="1"/>
    <xf numFmtId="0" fontId="3" fillId="4" borderId="4" xfId="0" applyFont="1" applyFill="1" applyBorder="1"/>
    <xf numFmtId="0" fontId="0" fillId="4" borderId="4" xfId="0" applyFill="1" applyBorder="1"/>
    <xf numFmtId="0" fontId="0" fillId="4" borderId="0" xfId="0" applyFill="1"/>
    <xf numFmtId="39" fontId="0" fillId="4" borderId="0" xfId="0" applyNumberFormat="1" applyFill="1"/>
    <xf numFmtId="0" fontId="3" fillId="4" borderId="11" xfId="0" applyFont="1" applyFill="1" applyBorder="1"/>
    <xf numFmtId="0" fontId="3" fillId="4" borderId="0" xfId="0" applyFont="1" applyFill="1"/>
    <xf numFmtId="39" fontId="3" fillId="4" borderId="12" xfId="0" applyNumberFormat="1" applyFont="1" applyFill="1" applyBorder="1"/>
    <xf numFmtId="0" fontId="3" fillId="2" borderId="6" xfId="0" applyFont="1"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7" xfId="0" applyBorder="1" applyProtection="1">
      <protection locked="0"/>
    </xf>
    <xf numFmtId="0" fontId="0" fillId="0" borderId="4" xfId="0" applyBorder="1" applyProtection="1">
      <protection locked="0"/>
    </xf>
    <xf numFmtId="0" fontId="0" fillId="0" borderId="18" xfId="0" applyBorder="1" applyProtection="1">
      <protection locked="0"/>
    </xf>
    <xf numFmtId="0" fontId="2" fillId="3" borderId="13" xfId="0" applyFont="1" applyFill="1" applyBorder="1" applyAlignment="1">
      <alignment horizontal="center"/>
    </xf>
    <xf numFmtId="0" fontId="2" fillId="3" borderId="3" xfId="0" applyFont="1" applyFill="1" applyBorder="1" applyAlignment="1">
      <alignment horizontal="center"/>
    </xf>
    <xf numFmtId="0" fontId="2" fillId="3" borderId="14" xfId="0" applyFont="1" applyFill="1" applyBorder="1" applyAlignment="1">
      <alignment horizontal="center"/>
    </xf>
    <xf numFmtId="0" fontId="3" fillId="2" borderId="1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2" fillId="3" borderId="1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 xfId="0" applyFont="1" applyFill="1" applyBorder="1" applyAlignment="1">
      <alignment horizontal="center"/>
    </xf>
    <xf numFmtId="0" fontId="4" fillId="2" borderId="10" xfId="0" applyFont="1" applyFill="1" applyBorder="1" applyAlignment="1">
      <alignment horizontal="center"/>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2" borderId="5"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9" fillId="2" borderId="0" xfId="0" applyFont="1" applyFill="1" applyAlignment="1">
      <alignment horizontal="right"/>
    </xf>
    <xf numFmtId="0" fontId="9" fillId="2" borderId="20" xfId="0" applyFont="1" applyFill="1" applyBorder="1" applyAlignment="1">
      <alignment horizontal="right"/>
    </xf>
    <xf numFmtId="0" fontId="9" fillId="2" borderId="2" xfId="0" applyFont="1" applyFill="1" applyBorder="1" applyAlignment="1">
      <alignment horizontal="left"/>
    </xf>
    <xf numFmtId="0" fontId="9" fillId="2" borderId="16" xfId="0" applyFont="1" applyFill="1" applyBorder="1" applyAlignment="1">
      <alignment horizontal="left"/>
    </xf>
    <xf numFmtId="0" fontId="9" fillId="2" borderId="5" xfId="0" applyFont="1" applyFill="1" applyBorder="1" applyAlignment="1">
      <alignment horizontal="left"/>
    </xf>
    <xf numFmtId="0" fontId="9" fillId="2" borderId="15" xfId="0" applyFont="1" applyFill="1" applyBorder="1" applyAlignment="1">
      <alignment horizontal="left"/>
    </xf>
    <xf numFmtId="0" fontId="10" fillId="2" borderId="2" xfId="0" applyFont="1" applyFill="1" applyBorder="1" applyAlignment="1" applyProtection="1">
      <alignment horizontal="center"/>
      <protection locked="0"/>
    </xf>
    <xf numFmtId="0" fontId="10" fillId="2" borderId="16" xfId="0" applyFont="1" applyFill="1" applyBorder="1" applyAlignment="1" applyProtection="1">
      <alignment horizontal="center"/>
      <protection locked="0"/>
    </xf>
  </cellXfs>
  <cellStyles count="2">
    <cellStyle name="Normal" xfId="0" builtinId="0"/>
    <cellStyle name="Normal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9" lockText="1" noThreeD="1"/>
</file>

<file path=xl/ctrlProps/ctrlProp10.xml><?xml version="1.0" encoding="utf-8"?>
<formControlPr xmlns="http://schemas.microsoft.com/office/spreadsheetml/2009/9/main" objectType="CheckBox" fmlaLink="Z45" lockText="1" noThreeD="1"/>
</file>

<file path=xl/ctrlProps/ctrlProp11.xml><?xml version="1.0" encoding="utf-8"?>
<formControlPr xmlns="http://schemas.microsoft.com/office/spreadsheetml/2009/9/main" objectType="CheckBox" fmlaLink="Z39" lockText="1" noThreeD="1"/>
</file>

<file path=xl/ctrlProps/ctrlProp12.xml><?xml version="1.0" encoding="utf-8"?>
<formControlPr xmlns="http://schemas.microsoft.com/office/spreadsheetml/2009/9/main" objectType="CheckBox" fmlaLink="A19" lockText="1" noThreeD="1"/>
</file>

<file path=xl/ctrlProps/ctrlProp13.xml><?xml version="1.0" encoding="utf-8"?>
<formControlPr xmlns="http://schemas.microsoft.com/office/spreadsheetml/2009/9/main" objectType="CheckBox" fmlaLink="H16" lockText="1" noThreeD="1"/>
</file>

<file path=xl/ctrlProps/ctrlProp14.xml><?xml version="1.0" encoding="utf-8"?>
<formControlPr xmlns="http://schemas.microsoft.com/office/spreadsheetml/2009/9/main" objectType="CheckBox" fmlaLink="Z41" lockText="1" noThreeD="1"/>
</file>

<file path=xl/ctrlProps/ctrlProp15.xml><?xml version="1.0" encoding="utf-8"?>
<formControlPr xmlns="http://schemas.microsoft.com/office/spreadsheetml/2009/9/main" objectType="CheckBox" fmlaLink="Z43" lockText="1" noThreeD="1"/>
</file>

<file path=xl/ctrlProps/ctrlProp16.xml><?xml version="1.0" encoding="utf-8"?>
<formControlPr xmlns="http://schemas.microsoft.com/office/spreadsheetml/2009/9/main" objectType="CheckBox" fmlaLink="Z45" lockText="1" noThreeD="1"/>
</file>

<file path=xl/ctrlProps/ctrlProp17.xml><?xml version="1.0" encoding="utf-8"?>
<formControlPr xmlns="http://schemas.microsoft.com/office/spreadsheetml/2009/9/main" objectType="CheckBox" checked="Checked" fmlaLink="Z39" lockText="1" noThreeD="1"/>
</file>

<file path=xl/ctrlProps/ctrlProp18.xml><?xml version="1.0" encoding="utf-8"?>
<formControlPr xmlns="http://schemas.microsoft.com/office/spreadsheetml/2009/9/main" objectType="CheckBox" fmlaLink="A19" lockText="1" noThreeD="1"/>
</file>

<file path=xl/ctrlProps/ctrlProp2.xml><?xml version="1.0" encoding="utf-8"?>
<formControlPr xmlns="http://schemas.microsoft.com/office/spreadsheetml/2009/9/main" objectType="CheckBox" fmlaLink="H16" lockText="1" noThreeD="1"/>
</file>

<file path=xl/ctrlProps/ctrlProp3.xml><?xml version="1.0" encoding="utf-8"?>
<formControlPr xmlns="http://schemas.microsoft.com/office/spreadsheetml/2009/9/main" objectType="CheckBox" fmlaLink="Z41" lockText="1" noThreeD="1"/>
</file>

<file path=xl/ctrlProps/ctrlProp4.xml><?xml version="1.0" encoding="utf-8"?>
<formControlPr xmlns="http://schemas.microsoft.com/office/spreadsheetml/2009/9/main" objectType="CheckBox" fmlaLink="Z43" lockText="1" noThreeD="1"/>
</file>

<file path=xl/ctrlProps/ctrlProp5.xml><?xml version="1.0" encoding="utf-8"?>
<formControlPr xmlns="http://schemas.microsoft.com/office/spreadsheetml/2009/9/main" objectType="CheckBox" fmlaLink="Z45" lockText="1" noThreeD="1"/>
</file>

<file path=xl/ctrlProps/ctrlProp6.xml><?xml version="1.0" encoding="utf-8"?>
<formControlPr xmlns="http://schemas.microsoft.com/office/spreadsheetml/2009/9/main" objectType="CheckBox" fmlaLink="Z39" lockText="1" noThreeD="1"/>
</file>

<file path=xl/ctrlProps/ctrlProp7.xml><?xml version="1.0" encoding="utf-8"?>
<formControlPr xmlns="http://schemas.microsoft.com/office/spreadsheetml/2009/9/main" objectType="CheckBox" fmlaLink="H16" lockText="1" noThreeD="1"/>
</file>

<file path=xl/ctrlProps/ctrlProp8.xml><?xml version="1.0" encoding="utf-8"?>
<formControlPr xmlns="http://schemas.microsoft.com/office/spreadsheetml/2009/9/main" objectType="CheckBox" fmlaLink="Z41" lockText="1" noThreeD="1"/>
</file>

<file path=xl/ctrlProps/ctrlProp9.xml><?xml version="1.0" encoding="utf-8"?>
<formControlPr xmlns="http://schemas.microsoft.com/office/spreadsheetml/2009/9/main" objectType="CheckBox" fmlaLink="Z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18</xdr:row>
          <xdr:rowOff>114300</xdr:rowOff>
        </xdr:from>
        <xdr:to>
          <xdr:col>3</xdr:col>
          <xdr:colOff>1009650</xdr:colOff>
          <xdr:row>19</xdr:row>
          <xdr:rowOff>114300</xdr:rowOff>
        </xdr:to>
        <xdr:sp macro="" textlink="">
          <xdr:nvSpPr>
            <xdr:cNvPr id="1030" name="Check Box 6" descr="  Will the employee's compensation exceed $200,000 for the tax year? "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15</xdr:row>
          <xdr:rowOff>22860</xdr:rowOff>
        </xdr:from>
        <xdr:to>
          <xdr:col>5</xdr:col>
          <xdr:colOff>1247775</xdr:colOff>
          <xdr:row>16</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40</xdr:row>
          <xdr:rowOff>0</xdr:rowOff>
        </xdr:from>
        <xdr:to>
          <xdr:col>5</xdr:col>
          <xdr:colOff>1247775</xdr:colOff>
          <xdr:row>41</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42</xdr:row>
          <xdr:rowOff>0</xdr:rowOff>
        </xdr:from>
        <xdr:to>
          <xdr:col>5</xdr:col>
          <xdr:colOff>1266825</xdr:colOff>
          <xdr:row>43</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AP or P-card?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213360</xdr:rowOff>
        </xdr:from>
        <xdr:to>
          <xdr:col>5</xdr:col>
          <xdr:colOff>1247775</xdr:colOff>
          <xdr:row>45</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38</xdr:row>
          <xdr:rowOff>99060</xdr:rowOff>
        </xdr:from>
        <xdr:to>
          <xdr:col>5</xdr:col>
          <xdr:colOff>1104900</xdr:colOff>
          <xdr:row>39</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Will you submit an ESDPR to pay the employee related to this gross up event?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15</xdr:row>
          <xdr:rowOff>22860</xdr:rowOff>
        </xdr:from>
        <xdr:to>
          <xdr:col>5</xdr:col>
          <xdr:colOff>1247775</xdr:colOff>
          <xdr:row>16</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40</xdr:row>
          <xdr:rowOff>0</xdr:rowOff>
        </xdr:from>
        <xdr:to>
          <xdr:col>5</xdr:col>
          <xdr:colOff>1247775</xdr:colOff>
          <xdr:row>41</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41</xdr:row>
          <xdr:rowOff>251460</xdr:rowOff>
        </xdr:from>
        <xdr:to>
          <xdr:col>5</xdr:col>
          <xdr:colOff>1266825</xdr:colOff>
          <xdr:row>43</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Accounts Payable?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213360</xdr:rowOff>
        </xdr:from>
        <xdr:to>
          <xdr:col>5</xdr:col>
          <xdr:colOff>1247775</xdr:colOff>
          <xdr:row>45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38</xdr:row>
          <xdr:rowOff>99060</xdr:rowOff>
        </xdr:from>
        <xdr:to>
          <xdr:col>5</xdr:col>
          <xdr:colOff>1104900</xdr:colOff>
          <xdr:row>39</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Will you submit an ESDPR to pay the employee related to this gross up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15240</xdr:rowOff>
        </xdr:from>
        <xdr:to>
          <xdr:col>3</xdr:col>
          <xdr:colOff>1066800</xdr:colOff>
          <xdr:row>19</xdr:row>
          <xdr:rowOff>133350</xdr:rowOff>
        </xdr:to>
        <xdr:sp macro="" textlink="">
          <xdr:nvSpPr>
            <xdr:cNvPr id="5127" name="Check Box 7" descr="  Will the employee's compensation exceed $200,000 for the tax year? "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15</xdr:row>
          <xdr:rowOff>22860</xdr:rowOff>
        </xdr:from>
        <xdr:to>
          <xdr:col>5</xdr:col>
          <xdr:colOff>1249680</xdr:colOff>
          <xdr:row>16</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40</xdr:row>
          <xdr:rowOff>0</xdr:rowOff>
        </xdr:from>
        <xdr:to>
          <xdr:col>5</xdr:col>
          <xdr:colOff>1249680</xdr:colOff>
          <xdr:row>41</xdr:row>
          <xdr:rowOff>137160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41</xdr:row>
          <xdr:rowOff>251460</xdr:rowOff>
        </xdr:from>
        <xdr:to>
          <xdr:col>5</xdr:col>
          <xdr:colOff>1264920</xdr:colOff>
          <xdr:row>43</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Accounts Payable?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213360</xdr:rowOff>
        </xdr:from>
        <xdr:to>
          <xdr:col>5</xdr:col>
          <xdr:colOff>1249680</xdr:colOff>
          <xdr:row>45</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38</xdr:row>
          <xdr:rowOff>99060</xdr:rowOff>
        </xdr:from>
        <xdr:to>
          <xdr:col>5</xdr:col>
          <xdr:colOff>1104900</xdr:colOff>
          <xdr:row>39</xdr:row>
          <xdr:rowOff>213360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Will you submit an ESDPR to pay the employee related to this gross up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30480</xdr:rowOff>
        </xdr:from>
        <xdr:to>
          <xdr:col>3</xdr:col>
          <xdr:colOff>1059180</xdr:colOff>
          <xdr:row>19</xdr:row>
          <xdr:rowOff>144780</xdr:rowOff>
        </xdr:to>
        <xdr:sp macro="" textlink="">
          <xdr:nvSpPr>
            <xdr:cNvPr id="6151" name="Check Box 7" descr="  Will the employee's compensation exceed $200,000 for the tax year? "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6"/>
  <sheetViews>
    <sheetView showGridLines="0" tabSelected="1" zoomScaleNormal="100" workbookViewId="0">
      <selection activeCell="F24" sqref="F24"/>
    </sheetView>
  </sheetViews>
  <sheetFormatPr defaultColWidth="0" defaultRowHeight="13.2" zeroHeight="1" x14ac:dyDescent="0.25"/>
  <cols>
    <col min="1" max="5" width="18.6640625" style="1" customWidth="1"/>
    <col min="6" max="6" width="20.44140625" style="1" customWidth="1"/>
    <col min="7" max="7" width="1" style="1" customWidth="1"/>
    <col min="8" max="8" width="0" style="1" hidden="1" customWidth="1"/>
    <col min="9" max="16384" width="9.109375" style="1" hidden="1"/>
  </cols>
  <sheetData>
    <row r="1" spans="1:8" ht="22.8" x14ac:dyDescent="0.4">
      <c r="A1" s="49" t="s">
        <v>2</v>
      </c>
      <c r="B1" s="50"/>
      <c r="C1" s="50"/>
      <c r="D1" s="50"/>
      <c r="E1" s="50"/>
      <c r="F1" s="51"/>
    </row>
    <row r="2" spans="1:8" ht="22.8" x14ac:dyDescent="0.4">
      <c r="A2" s="52" t="s">
        <v>3</v>
      </c>
      <c r="B2" s="53"/>
      <c r="C2" s="53"/>
      <c r="D2" s="53"/>
      <c r="E2" s="53"/>
      <c r="F2" s="54"/>
    </row>
    <row r="3" spans="1:8" ht="82.8" customHeight="1" thickBot="1" x14ac:dyDescent="0.3">
      <c r="A3" s="55" t="s">
        <v>44</v>
      </c>
      <c r="B3" s="56"/>
      <c r="C3" s="56"/>
      <c r="D3" s="56"/>
      <c r="E3" s="56"/>
      <c r="F3" s="57"/>
    </row>
    <row r="4" spans="1:8" ht="19.95" customHeight="1" thickBot="1" x14ac:dyDescent="0.3">
      <c r="A4" s="46" t="s">
        <v>9</v>
      </c>
      <c r="B4" s="47"/>
      <c r="C4" s="47"/>
      <c r="D4" s="47"/>
      <c r="E4" s="47"/>
      <c r="F4" s="48"/>
    </row>
    <row r="5" spans="1:8" ht="19.95" customHeight="1" x14ac:dyDescent="0.25">
      <c r="A5" s="8" t="s">
        <v>1</v>
      </c>
      <c r="B5" s="9"/>
      <c r="C5" s="58"/>
      <c r="D5" s="58"/>
      <c r="E5" s="58"/>
      <c r="F5" s="59"/>
    </row>
    <row r="6" spans="1:8" ht="19.95" customHeight="1" x14ac:dyDescent="0.25">
      <c r="A6" s="8" t="s">
        <v>0</v>
      </c>
      <c r="B6" s="9"/>
      <c r="C6" s="60"/>
      <c r="D6" s="60"/>
      <c r="E6" s="60"/>
      <c r="F6" s="61"/>
    </row>
    <row r="7" spans="1:8" ht="19.95" customHeight="1" x14ac:dyDescent="0.25">
      <c r="A7" s="8" t="s">
        <v>4</v>
      </c>
      <c r="B7" s="9"/>
      <c r="C7" s="60"/>
      <c r="D7" s="60"/>
      <c r="E7" s="60"/>
      <c r="F7" s="61"/>
    </row>
    <row r="8" spans="1:8" ht="19.95" customHeight="1" x14ac:dyDescent="0.25">
      <c r="A8" s="8" t="s">
        <v>8</v>
      </c>
      <c r="B8" s="9"/>
      <c r="C8" s="60"/>
      <c r="D8" s="60"/>
      <c r="E8" s="60"/>
      <c r="F8" s="61"/>
    </row>
    <row r="9" spans="1:8" ht="19.95" customHeight="1" x14ac:dyDescent="0.25">
      <c r="A9" s="10"/>
      <c r="B9" s="9"/>
      <c r="C9" s="60"/>
      <c r="D9" s="60"/>
      <c r="E9" s="60"/>
      <c r="F9" s="61"/>
    </row>
    <row r="10" spans="1:8" ht="19.95" customHeight="1" x14ac:dyDescent="0.25">
      <c r="A10" s="10"/>
      <c r="B10" s="9"/>
      <c r="C10" s="60"/>
      <c r="D10" s="60"/>
      <c r="E10" s="60"/>
      <c r="F10" s="61"/>
    </row>
    <row r="11" spans="1:8" ht="19.95" customHeight="1" x14ac:dyDescent="0.25">
      <c r="A11" s="8" t="s">
        <v>5</v>
      </c>
      <c r="B11" s="9"/>
      <c r="C11" s="60"/>
      <c r="D11" s="60"/>
      <c r="E11" s="60"/>
      <c r="F11" s="61"/>
    </row>
    <row r="12" spans="1:8" ht="19.95" customHeight="1" x14ac:dyDescent="0.25">
      <c r="A12" s="8" t="s">
        <v>6</v>
      </c>
      <c r="B12" s="9"/>
      <c r="C12" s="60"/>
      <c r="D12" s="60"/>
      <c r="E12" s="60"/>
      <c r="F12" s="61"/>
    </row>
    <row r="13" spans="1:8" ht="19.95" customHeight="1" x14ac:dyDescent="0.25">
      <c r="A13" s="8" t="s">
        <v>7</v>
      </c>
      <c r="B13" s="9"/>
      <c r="C13" s="60"/>
      <c r="D13" s="60"/>
      <c r="E13" s="60"/>
      <c r="F13" s="61"/>
    </row>
    <row r="14" spans="1:8" ht="19.95" customHeight="1" thickBot="1" x14ac:dyDescent="0.3">
      <c r="A14" s="8"/>
      <c r="B14" s="9"/>
      <c r="C14" s="2"/>
      <c r="D14" s="2"/>
      <c r="E14" s="2"/>
      <c r="F14" s="3"/>
    </row>
    <row r="15" spans="1:8" ht="19.95" customHeight="1" thickBot="1" x14ac:dyDescent="0.3">
      <c r="A15" s="46" t="s">
        <v>23</v>
      </c>
      <c r="B15" s="47"/>
      <c r="C15" s="47"/>
      <c r="D15" s="47"/>
      <c r="E15" s="47"/>
      <c r="F15" s="48"/>
    </row>
    <row r="16" spans="1:8" ht="19.95" customHeight="1" x14ac:dyDescent="0.25">
      <c r="A16" s="11"/>
      <c r="B16" s="9"/>
      <c r="C16" s="9"/>
      <c r="D16" s="9"/>
      <c r="E16" s="9"/>
      <c r="F16" s="12"/>
      <c r="H16" s="7" t="b">
        <v>0</v>
      </c>
    </row>
    <row r="17" spans="1:8" ht="19.95" customHeight="1" x14ac:dyDescent="0.25">
      <c r="A17" s="10"/>
      <c r="B17" s="9"/>
      <c r="C17" s="9"/>
      <c r="D17" s="9"/>
      <c r="E17" s="9"/>
      <c r="F17" s="12"/>
    </row>
    <row r="18" spans="1:8" ht="33" customHeight="1" thickBot="1" x14ac:dyDescent="0.3">
      <c r="A18" s="43" t="s">
        <v>46</v>
      </c>
      <c r="B18" s="44"/>
      <c r="C18" s="44"/>
      <c r="D18" s="44"/>
      <c r="E18" s="44"/>
      <c r="F18" s="45"/>
    </row>
    <row r="19" spans="1:8" ht="30" customHeight="1" x14ac:dyDescent="0.25">
      <c r="A19" s="11" t="b">
        <v>0</v>
      </c>
      <c r="B19" s="9"/>
      <c r="C19" s="9"/>
      <c r="D19" s="9"/>
      <c r="E19" s="9"/>
      <c r="F19" s="12"/>
      <c r="H19" s="1" t="b">
        <v>0</v>
      </c>
    </row>
    <row r="20" spans="1:8" ht="13.95" customHeight="1" x14ac:dyDescent="0.25">
      <c r="A20" s="10"/>
      <c r="B20" s="9"/>
      <c r="C20" s="9"/>
      <c r="D20" s="9"/>
      <c r="E20" s="9"/>
      <c r="F20" s="12"/>
    </row>
    <row r="21" spans="1:8" ht="13.8" thickBot="1" x14ac:dyDescent="0.3">
      <c r="A21" s="43" t="s">
        <v>24</v>
      </c>
      <c r="B21" s="44"/>
      <c r="C21" s="44"/>
      <c r="D21" s="44"/>
      <c r="E21" s="44"/>
      <c r="F21" s="45"/>
    </row>
    <row r="22" spans="1:8" ht="13.8" thickBot="1" x14ac:dyDescent="0.3">
      <c r="A22" s="40" t="s">
        <v>10</v>
      </c>
      <c r="B22" s="41"/>
      <c r="C22" s="41"/>
      <c r="D22" s="41"/>
      <c r="E22" s="41"/>
      <c r="F22" s="42"/>
    </row>
    <row r="23" spans="1:8" x14ac:dyDescent="0.25">
      <c r="A23" s="13"/>
      <c r="B23" s="14"/>
      <c r="C23" s="14"/>
      <c r="D23" s="14"/>
      <c r="E23" s="14"/>
      <c r="F23" s="15"/>
    </row>
    <row r="24" spans="1:8" x14ac:dyDescent="0.25">
      <c r="A24" s="8" t="s">
        <v>11</v>
      </c>
      <c r="B24" s="17"/>
      <c r="C24" s="9"/>
      <c r="D24" s="9"/>
      <c r="E24" s="9"/>
      <c r="F24" s="4"/>
    </row>
    <row r="25" spans="1:8" x14ac:dyDescent="0.25">
      <c r="A25" s="16" t="s">
        <v>14</v>
      </c>
      <c r="B25" s="17"/>
      <c r="C25" s="9"/>
      <c r="D25" s="9"/>
      <c r="E25" s="9"/>
      <c r="F25" s="15"/>
    </row>
    <row r="26" spans="1:8" x14ac:dyDescent="0.25">
      <c r="A26" s="18"/>
      <c r="B26" s="19"/>
      <c r="C26"/>
      <c r="D26"/>
      <c r="E26"/>
      <c r="F26" s="20"/>
    </row>
    <row r="27" spans="1:8" x14ac:dyDescent="0.25">
      <c r="A27" s="21"/>
      <c r="B27" t="s">
        <v>20</v>
      </c>
      <c r="C27"/>
      <c r="D27"/>
      <c r="E27"/>
      <c r="F27" s="5">
        <f>IF(AND(H16=TRUE,A19=TRUE),F24*1.40745953553835,IF(H16=TRUE,F24*1.38985406532314,F24*1.52091254752852))</f>
        <v>0</v>
      </c>
    </row>
    <row r="28" spans="1:8" x14ac:dyDescent="0.25">
      <c r="A28" s="21"/>
      <c r="B28" s="19" t="s">
        <v>22</v>
      </c>
      <c r="C28"/>
      <c r="D28"/>
      <c r="E28"/>
      <c r="F28" s="5">
        <f>ROUND(F27*0.22,2)</f>
        <v>0</v>
      </c>
    </row>
    <row r="29" spans="1:8" x14ac:dyDescent="0.25">
      <c r="A29" s="21"/>
      <c r="B29" s="19" t="str">
        <f>IF(H16=TRUE,"Employee's portion of FICA Taxes (1.45%)", "Employee's portion of FICA Taxes (7.65%)")</f>
        <v>Employee's portion of FICA Taxes (7.65%)</v>
      </c>
      <c r="C29" s="22"/>
      <c r="D29"/>
      <c r="E29"/>
      <c r="F29" s="5">
        <f>ROUND((IF(F27=F24*1.52091254752852,F27*0.0765, F27*0.0145)),2)</f>
        <v>0</v>
      </c>
    </row>
    <row r="30" spans="1:8" x14ac:dyDescent="0.25">
      <c r="A30" s="21"/>
      <c r="B30" s="19" t="s">
        <v>25</v>
      </c>
      <c r="C30" s="22"/>
      <c r="D30"/>
      <c r="E30"/>
      <c r="F30" s="5">
        <f>IF(A19=TRUE,F27*0.009,0)</f>
        <v>0</v>
      </c>
    </row>
    <row r="31" spans="1:8" x14ac:dyDescent="0.25">
      <c r="A31" s="21"/>
      <c r="B31" s="19" t="s">
        <v>45</v>
      </c>
      <c r="C31"/>
      <c r="D31" s="19"/>
      <c r="E31"/>
      <c r="F31" s="5">
        <f>ROUND(F27*0.046,2)</f>
        <v>0</v>
      </c>
    </row>
    <row r="32" spans="1:8" x14ac:dyDescent="0.25">
      <c r="A32" s="21"/>
      <c r="B32"/>
      <c r="C32"/>
      <c r="D32"/>
      <c r="E32"/>
      <c r="F32" s="23"/>
    </row>
    <row r="33" spans="1:26" x14ac:dyDescent="0.25">
      <c r="A33" s="18" t="s">
        <v>12</v>
      </c>
      <c r="B33"/>
      <c r="C33"/>
      <c r="D33"/>
      <c r="E33"/>
      <c r="F33" s="5">
        <f>F24</f>
        <v>0</v>
      </c>
    </row>
    <row r="34" spans="1:26" x14ac:dyDescent="0.25">
      <c r="A34" s="18" t="s">
        <v>13</v>
      </c>
      <c r="B34"/>
      <c r="C34"/>
      <c r="D34"/>
      <c r="E34"/>
      <c r="F34" s="5">
        <f>F28+F29+F31+F30</f>
        <v>0</v>
      </c>
    </row>
    <row r="35" spans="1:26" x14ac:dyDescent="0.25">
      <c r="A35" s="18" t="s">
        <v>15</v>
      </c>
      <c r="B35"/>
      <c r="C35"/>
      <c r="D35"/>
      <c r="E35"/>
      <c r="F35" s="5">
        <f>+F29</f>
        <v>0</v>
      </c>
    </row>
    <row r="36" spans="1:26" ht="19.95" customHeight="1" thickBot="1" x14ac:dyDescent="0.3">
      <c r="A36" s="18" t="s">
        <v>21</v>
      </c>
      <c r="B36"/>
      <c r="C36"/>
      <c r="D36"/>
      <c r="E36"/>
      <c r="F36" s="5">
        <f>SUM(F33:F35)</f>
        <v>0</v>
      </c>
    </row>
    <row r="37" spans="1:26" ht="21" customHeight="1" thickBot="1" x14ac:dyDescent="0.3">
      <c r="A37" s="46" t="s">
        <v>36</v>
      </c>
      <c r="B37" s="47"/>
      <c r="C37" s="47"/>
      <c r="D37" s="47"/>
      <c r="E37" s="47"/>
      <c r="F37" s="48"/>
    </row>
    <row r="38" spans="1:26" ht="19.95" customHeight="1" x14ac:dyDescent="0.25">
      <c r="A38" s="32" t="s">
        <v>37</v>
      </c>
      <c r="B38" s="33"/>
      <c r="C38" s="33"/>
      <c r="D38" s="33"/>
      <c r="E38" s="33"/>
      <c r="F38" s="34"/>
    </row>
    <row r="39" spans="1:26" ht="19.95" customHeight="1" x14ac:dyDescent="0.25">
      <c r="A39" s="35"/>
      <c r="F39" s="36"/>
      <c r="Z39" s="1" t="b">
        <v>0</v>
      </c>
    </row>
    <row r="40" spans="1:26" ht="19.95" customHeight="1" x14ac:dyDescent="0.25">
      <c r="A40" s="35"/>
      <c r="F40" s="36"/>
    </row>
    <row r="41" spans="1:26" ht="19.95" customHeight="1" x14ac:dyDescent="0.25">
      <c r="A41" s="35"/>
      <c r="F41" s="36"/>
      <c r="Z41" s="1" t="b">
        <v>0</v>
      </c>
    </row>
    <row r="42" spans="1:26" ht="19.95" customHeight="1" x14ac:dyDescent="0.25">
      <c r="A42" s="35"/>
      <c r="F42" s="36"/>
    </row>
    <row r="43" spans="1:26" ht="19.95" customHeight="1" x14ac:dyDescent="0.25">
      <c r="A43" s="35"/>
      <c r="F43" s="36"/>
      <c r="Z43" s="1" t="b">
        <v>0</v>
      </c>
    </row>
    <row r="44" spans="1:26" ht="19.95" customHeight="1" x14ac:dyDescent="0.25">
      <c r="A44" s="35"/>
      <c r="F44" s="36"/>
    </row>
    <row r="45" spans="1:26" ht="19.95" customHeight="1" x14ac:dyDescent="0.25">
      <c r="A45" s="35"/>
      <c r="F45" s="36"/>
      <c r="Z45" s="1" t="b">
        <v>0</v>
      </c>
    </row>
    <row r="46" spans="1:26" ht="19.95" customHeight="1" thickBot="1" x14ac:dyDescent="0.3">
      <c r="A46" s="37"/>
      <c r="B46" s="38"/>
      <c r="C46" s="38"/>
      <c r="D46" s="38"/>
      <c r="E46" s="38"/>
      <c r="F46" s="39"/>
    </row>
    <row r="47" spans="1:26" ht="19.95" customHeight="1" thickBot="1" x14ac:dyDescent="0.3">
      <c r="A47" s="40" t="s">
        <v>38</v>
      </c>
      <c r="B47" s="41"/>
      <c r="C47" s="41"/>
      <c r="D47" s="41"/>
      <c r="E47" s="41"/>
      <c r="F47" s="42"/>
    </row>
    <row r="48" spans="1:26" ht="19.95" customHeight="1" x14ac:dyDescent="0.25">
      <c r="A48" s="29" t="s">
        <v>16</v>
      </c>
      <c r="B48" s="30" t="s">
        <v>17</v>
      </c>
      <c r="C48" s="27"/>
      <c r="D48" s="27"/>
      <c r="E48" s="27"/>
      <c r="F48" s="31">
        <f>F34</f>
        <v>0</v>
      </c>
    </row>
    <row r="49" spans="1:6" ht="19.95" customHeight="1" thickBot="1" x14ac:dyDescent="0.3">
      <c r="A49" s="24" t="s">
        <v>18</v>
      </c>
      <c r="B49" s="25" t="s">
        <v>19</v>
      </c>
      <c r="C49" s="26"/>
      <c r="D49" s="26"/>
      <c r="E49" s="26"/>
      <c r="F49" s="6">
        <f>IF(OR(Z39=TRUE, Z41=TRUE),0,F24)</f>
        <v>0</v>
      </c>
    </row>
    <row r="50" spans="1:6" ht="4.5" customHeight="1" x14ac:dyDescent="0.25">
      <c r="A50" s="27"/>
      <c r="B50" s="27"/>
      <c r="C50" s="27"/>
      <c r="D50" s="27"/>
      <c r="E50" s="27"/>
      <c r="F50" s="28"/>
    </row>
    <row r="51" spans="1:6" x14ac:dyDescent="0.25"/>
    <row r="52" spans="1:6" x14ac:dyDescent="0.25"/>
    <row r="53" spans="1:6" x14ac:dyDescent="0.25"/>
    <row r="54" spans="1:6" x14ac:dyDescent="0.25"/>
    <row r="55" spans="1:6" x14ac:dyDescent="0.25"/>
    <row r="56" spans="1:6" x14ac:dyDescent="0.25"/>
  </sheetData>
  <sheetProtection selectLockedCells="1"/>
  <protectedRanges>
    <protectedRange sqref="C5:F14" name="Range1"/>
    <protectedRange sqref="F24" name="Range2"/>
  </protectedRanges>
  <mergeCells count="19">
    <mergeCell ref="A1:F1"/>
    <mergeCell ref="A4:F4"/>
    <mergeCell ref="A15:F15"/>
    <mergeCell ref="A2:F2"/>
    <mergeCell ref="A3:F3"/>
    <mergeCell ref="C5:F5"/>
    <mergeCell ref="C6:F6"/>
    <mergeCell ref="C7:F7"/>
    <mergeCell ref="C8:F8"/>
    <mergeCell ref="C9:F9"/>
    <mergeCell ref="C10:F10"/>
    <mergeCell ref="C11:F11"/>
    <mergeCell ref="C12:F12"/>
    <mergeCell ref="C13:F13"/>
    <mergeCell ref="A47:F47"/>
    <mergeCell ref="A18:F18"/>
    <mergeCell ref="A21:F21"/>
    <mergeCell ref="A22:F22"/>
    <mergeCell ref="A37:F37"/>
  </mergeCells>
  <phoneticPr fontId="1" type="noConversion"/>
  <pageMargins left="0.75" right="0.75" top="1" bottom="1" header="0.5" footer="0.5"/>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ltText="  Will the employee's compensation exceed $200,000 for the tax year? ">
                <anchor moveWithCells="1">
                  <from>
                    <xdr:col>0</xdr:col>
                    <xdr:colOff>53340</xdr:colOff>
                    <xdr:row>18</xdr:row>
                    <xdr:rowOff>114300</xdr:rowOff>
                  </from>
                  <to>
                    <xdr:col>3</xdr:col>
                    <xdr:colOff>1005840</xdr:colOff>
                    <xdr:row>19</xdr:row>
                    <xdr:rowOff>114300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60960</xdr:colOff>
                    <xdr:row>15</xdr:row>
                    <xdr:rowOff>22860</xdr:rowOff>
                  </from>
                  <to>
                    <xdr:col>5</xdr:col>
                    <xdr:colOff>1249680</xdr:colOff>
                    <xdr:row>16</xdr:row>
                    <xdr:rowOff>152400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99060</xdr:colOff>
                    <xdr:row>40</xdr:row>
                    <xdr:rowOff>0</xdr:rowOff>
                  </from>
                  <to>
                    <xdr:col>5</xdr:col>
                    <xdr:colOff>1249680</xdr:colOff>
                    <xdr:row>41</xdr:row>
                    <xdr:rowOff>137160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99060</xdr:colOff>
                    <xdr:row>42</xdr:row>
                    <xdr:rowOff>0</xdr:rowOff>
                  </from>
                  <to>
                    <xdr:col>5</xdr:col>
                    <xdr:colOff>1264920</xdr:colOff>
                    <xdr:row>43</xdr:row>
                    <xdr:rowOff>114300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114300</xdr:colOff>
                    <xdr:row>43</xdr:row>
                    <xdr:rowOff>213360</xdr:rowOff>
                  </from>
                  <to>
                    <xdr:col>5</xdr:col>
                    <xdr:colOff>1249680</xdr:colOff>
                    <xdr:row>45</xdr:row>
                    <xdr:rowOff>76200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99060</xdr:colOff>
                    <xdr:row>38</xdr:row>
                    <xdr:rowOff>99060</xdr:rowOff>
                  </from>
                  <to>
                    <xdr:col>5</xdr:col>
                    <xdr:colOff>1104900</xdr:colOff>
                    <xdr:row>39</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73A9-5ADE-DA4B-9839-5928A57DE5B9}">
  <sheetPr codeName="Sheet4">
    <pageSetUpPr fitToPage="1"/>
  </sheetPr>
  <dimension ref="A1:Z56"/>
  <sheetViews>
    <sheetView showGridLines="0" topLeftCell="A9" zoomScaleNormal="100" workbookViewId="0">
      <selection activeCell="F24" sqref="F24"/>
    </sheetView>
  </sheetViews>
  <sheetFormatPr defaultColWidth="0" defaultRowHeight="13.2" customHeight="1" zeroHeight="1" x14ac:dyDescent="0.25"/>
  <cols>
    <col min="1" max="5" width="18.6640625" style="1" customWidth="1"/>
    <col min="6" max="6" width="21.44140625" style="1" customWidth="1"/>
    <col min="7" max="7" width="1" style="1" customWidth="1"/>
    <col min="8" max="8" width="0" style="1" hidden="1" customWidth="1"/>
    <col min="9" max="16384" width="9.109375" style="1" hidden="1"/>
  </cols>
  <sheetData>
    <row r="1" spans="1:8" ht="22.8" x14ac:dyDescent="0.4">
      <c r="A1" s="49" t="s">
        <v>2</v>
      </c>
      <c r="B1" s="50"/>
      <c r="C1" s="50"/>
      <c r="D1" s="50"/>
      <c r="E1" s="50"/>
      <c r="F1" s="51"/>
    </row>
    <row r="2" spans="1:8" ht="22.8" x14ac:dyDescent="0.4">
      <c r="A2" s="52" t="s">
        <v>3</v>
      </c>
      <c r="B2" s="53"/>
      <c r="C2" s="53"/>
      <c r="D2" s="53"/>
      <c r="E2" s="53"/>
      <c r="F2" s="54"/>
    </row>
    <row r="3" spans="1:8" ht="83.4" customHeight="1" thickBot="1" x14ac:dyDescent="0.3">
      <c r="A3" s="55" t="s">
        <v>44</v>
      </c>
      <c r="B3" s="56"/>
      <c r="C3" s="56"/>
      <c r="D3" s="56"/>
      <c r="E3" s="56"/>
      <c r="F3" s="57"/>
    </row>
    <row r="4" spans="1:8" ht="19.95" customHeight="1" thickBot="1" x14ac:dyDescent="0.3">
      <c r="A4" s="46" t="s">
        <v>9</v>
      </c>
      <c r="B4" s="47"/>
      <c r="C4" s="47"/>
      <c r="D4" s="47"/>
      <c r="E4" s="47"/>
      <c r="F4" s="48"/>
    </row>
    <row r="5" spans="1:8" ht="19.95" customHeight="1" x14ac:dyDescent="0.25">
      <c r="A5" s="8" t="s">
        <v>1</v>
      </c>
      <c r="B5" s="9"/>
      <c r="C5" s="66" t="s">
        <v>26</v>
      </c>
      <c r="D5" s="66"/>
      <c r="E5" s="66"/>
      <c r="F5" s="67"/>
    </row>
    <row r="6" spans="1:8" ht="19.95" customHeight="1" x14ac:dyDescent="0.25">
      <c r="A6" s="8" t="s">
        <v>0</v>
      </c>
      <c r="B6" s="9"/>
      <c r="C6" s="64" t="s">
        <v>43</v>
      </c>
      <c r="D6" s="64"/>
      <c r="E6" s="64"/>
      <c r="F6" s="65"/>
    </row>
    <row r="7" spans="1:8" ht="19.95" customHeight="1" x14ac:dyDescent="0.25">
      <c r="A7" s="8" t="s">
        <v>4</v>
      </c>
      <c r="B7" s="9"/>
      <c r="C7" s="64" t="s">
        <v>27</v>
      </c>
      <c r="D7" s="64"/>
      <c r="E7" s="64"/>
      <c r="F7" s="65"/>
    </row>
    <row r="8" spans="1:8" ht="19.95" customHeight="1" x14ac:dyDescent="0.25">
      <c r="A8" s="8" t="s">
        <v>8</v>
      </c>
      <c r="B8" s="9"/>
      <c r="C8" s="64" t="s">
        <v>28</v>
      </c>
      <c r="D8" s="64"/>
      <c r="E8" s="64"/>
      <c r="F8" s="65"/>
    </row>
    <row r="9" spans="1:8" ht="19.95" customHeight="1" x14ac:dyDescent="0.25">
      <c r="A9" s="10"/>
      <c r="B9" s="9"/>
      <c r="C9" s="64" t="s">
        <v>29</v>
      </c>
      <c r="D9" s="64"/>
      <c r="E9" s="64"/>
      <c r="F9" s="65"/>
    </row>
    <row r="10" spans="1:8" ht="19.95" customHeight="1" x14ac:dyDescent="0.25">
      <c r="A10" s="10"/>
      <c r="B10" s="9"/>
      <c r="C10" s="64"/>
      <c r="D10" s="64"/>
      <c r="E10" s="64"/>
      <c r="F10" s="65"/>
    </row>
    <row r="11" spans="1:8" ht="19.95" customHeight="1" x14ac:dyDescent="0.25">
      <c r="A11" s="8" t="s">
        <v>5</v>
      </c>
      <c r="B11" s="9"/>
      <c r="C11" s="64" t="s">
        <v>30</v>
      </c>
      <c r="D11" s="64"/>
      <c r="E11" s="64"/>
      <c r="F11" s="65"/>
    </row>
    <row r="12" spans="1:8" ht="19.95" customHeight="1" x14ac:dyDescent="0.25">
      <c r="A12" s="8" t="s">
        <v>6</v>
      </c>
      <c r="B12" s="9"/>
      <c r="C12" s="64" t="s">
        <v>31</v>
      </c>
      <c r="D12" s="64"/>
      <c r="E12" s="64"/>
      <c r="F12" s="65"/>
    </row>
    <row r="13" spans="1:8" ht="19.95" customHeight="1" x14ac:dyDescent="0.25">
      <c r="A13" s="8" t="s">
        <v>7</v>
      </c>
      <c r="B13" s="9"/>
      <c r="C13" s="64" t="s">
        <v>32</v>
      </c>
      <c r="D13" s="64"/>
      <c r="E13" s="64"/>
      <c r="F13" s="65"/>
    </row>
    <row r="14" spans="1:8" ht="19.95" customHeight="1" thickBot="1" x14ac:dyDescent="0.3">
      <c r="A14" s="8"/>
      <c r="B14" s="9"/>
      <c r="C14" s="2"/>
      <c r="D14" s="2"/>
      <c r="E14" s="2"/>
      <c r="F14" s="3"/>
    </row>
    <row r="15" spans="1:8" ht="19.95" customHeight="1" thickBot="1" x14ac:dyDescent="0.3">
      <c r="A15" s="46" t="s">
        <v>23</v>
      </c>
      <c r="B15" s="47"/>
      <c r="C15" s="47"/>
      <c r="D15" s="47"/>
      <c r="E15" s="47"/>
      <c r="F15" s="48"/>
    </row>
    <row r="16" spans="1:8" ht="19.95" customHeight="1" x14ac:dyDescent="0.25">
      <c r="A16" s="11"/>
      <c r="B16" s="9"/>
      <c r="C16" s="9"/>
      <c r="D16" s="9"/>
      <c r="E16" s="9"/>
      <c r="F16" s="12"/>
      <c r="H16" s="7" t="b">
        <v>0</v>
      </c>
    </row>
    <row r="17" spans="1:8" ht="19.95" customHeight="1" x14ac:dyDescent="0.25">
      <c r="A17" s="10"/>
      <c r="B17" s="9"/>
      <c r="C17" s="9"/>
      <c r="D17" s="9"/>
      <c r="E17" s="9"/>
      <c r="F17" s="12"/>
    </row>
    <row r="18" spans="1:8" ht="33" customHeight="1" thickBot="1" x14ac:dyDescent="0.3">
      <c r="A18" s="43" t="s">
        <v>40</v>
      </c>
      <c r="B18" s="44"/>
      <c r="C18" s="44"/>
      <c r="D18" s="44"/>
      <c r="E18" s="44"/>
      <c r="F18" s="45"/>
    </row>
    <row r="19" spans="1:8" ht="30" customHeight="1" x14ac:dyDescent="0.25">
      <c r="A19" s="11" t="b">
        <v>0</v>
      </c>
      <c r="B19" s="9"/>
      <c r="C19" s="9"/>
      <c r="D19" s="9"/>
      <c r="E19" s="9"/>
      <c r="F19" s="12"/>
      <c r="H19" s="1" t="b">
        <v>0</v>
      </c>
    </row>
    <row r="20" spans="1:8" ht="13.95" customHeight="1" x14ac:dyDescent="0.25">
      <c r="A20" s="10"/>
      <c r="B20" s="9"/>
      <c r="C20" s="9"/>
      <c r="D20" s="9"/>
      <c r="E20" s="9"/>
      <c r="F20" s="12"/>
    </row>
    <row r="21" spans="1:8" ht="13.8" thickBot="1" x14ac:dyDescent="0.3">
      <c r="A21" s="43" t="s">
        <v>24</v>
      </c>
      <c r="B21" s="44"/>
      <c r="C21" s="44"/>
      <c r="D21" s="44"/>
      <c r="E21" s="44"/>
      <c r="F21" s="45"/>
    </row>
    <row r="22" spans="1:8" ht="13.8" thickBot="1" x14ac:dyDescent="0.3">
      <c r="A22" s="40" t="s">
        <v>10</v>
      </c>
      <c r="B22" s="41"/>
      <c r="C22" s="41"/>
      <c r="D22" s="41"/>
      <c r="E22" s="41"/>
      <c r="F22" s="42"/>
    </row>
    <row r="23" spans="1:8" x14ac:dyDescent="0.25">
      <c r="A23" s="13"/>
      <c r="B23" s="14"/>
      <c r="C23" s="14"/>
      <c r="D23" s="14"/>
      <c r="E23" s="14"/>
      <c r="F23" s="15"/>
    </row>
    <row r="24" spans="1:8" x14ac:dyDescent="0.25">
      <c r="A24" s="8" t="s">
        <v>11</v>
      </c>
      <c r="B24" s="17"/>
      <c r="C24" s="9"/>
      <c r="D24" s="62" t="s">
        <v>41</v>
      </c>
      <c r="E24" s="63"/>
      <c r="F24" s="4"/>
    </row>
    <row r="25" spans="1:8" x14ac:dyDescent="0.25">
      <c r="A25" s="16" t="s">
        <v>14</v>
      </c>
      <c r="B25" s="17"/>
      <c r="C25" s="9"/>
      <c r="D25" s="9"/>
      <c r="E25" s="9"/>
      <c r="F25" s="15"/>
    </row>
    <row r="26" spans="1:8" x14ac:dyDescent="0.25">
      <c r="A26" s="18"/>
      <c r="B26" s="19"/>
      <c r="C26"/>
      <c r="D26"/>
      <c r="E26"/>
      <c r="F26" s="20"/>
    </row>
    <row r="27" spans="1:8" x14ac:dyDescent="0.25">
      <c r="A27" s="21"/>
      <c r="B27" t="s">
        <v>20</v>
      </c>
      <c r="C27"/>
      <c r="D27"/>
      <c r="E27"/>
      <c r="F27" s="5">
        <f>IF(AND(H16=TRUE,A19=TRUE),F24*1.40745953553835,IF(H16=TRUE,F24*1.38985406532314,F24*1.52091254752852))</f>
        <v>0</v>
      </c>
    </row>
    <row r="28" spans="1:8" x14ac:dyDescent="0.25">
      <c r="A28" s="21"/>
      <c r="B28" s="19" t="s">
        <v>22</v>
      </c>
      <c r="C28"/>
      <c r="D28"/>
      <c r="E28"/>
      <c r="F28" s="5">
        <f>ROUND(F27*0.22,2)</f>
        <v>0</v>
      </c>
    </row>
    <row r="29" spans="1:8" x14ac:dyDescent="0.25">
      <c r="A29" s="21"/>
      <c r="B29" s="19" t="str">
        <f>IF(H16=TRUE,"Employee's portion of FICA Taxes (1.45%)", "Employee's portion of FICA Taxes (7.65%)")</f>
        <v>Employee's portion of FICA Taxes (7.65%)</v>
      </c>
      <c r="C29" s="22"/>
      <c r="D29"/>
      <c r="E29"/>
      <c r="F29" s="5">
        <f>ROUND((IF(F27=F24*1.52091254752852,F27*0.0765, F27*0.0145)),2)</f>
        <v>0</v>
      </c>
    </row>
    <row r="30" spans="1:8" x14ac:dyDescent="0.25">
      <c r="A30" s="21"/>
      <c r="B30" s="19" t="s">
        <v>25</v>
      </c>
      <c r="C30" s="22"/>
      <c r="D30"/>
      <c r="E30"/>
      <c r="F30" s="5">
        <f>IF(A19=TRUE,F27*0.009,0)</f>
        <v>0</v>
      </c>
    </row>
    <row r="31" spans="1:8" x14ac:dyDescent="0.25">
      <c r="A31" s="21"/>
      <c r="B31" s="19" t="s">
        <v>45</v>
      </c>
      <c r="C31"/>
      <c r="D31" s="19"/>
      <c r="E31"/>
      <c r="F31" s="5">
        <f>ROUND(F27*0.046,2)</f>
        <v>0</v>
      </c>
    </row>
    <row r="32" spans="1:8" x14ac:dyDescent="0.25">
      <c r="A32" s="21"/>
      <c r="B32"/>
      <c r="C32"/>
      <c r="D32"/>
      <c r="E32"/>
      <c r="F32" s="23"/>
    </row>
    <row r="33" spans="1:26" x14ac:dyDescent="0.25">
      <c r="A33" s="18" t="s">
        <v>12</v>
      </c>
      <c r="B33"/>
      <c r="C33"/>
      <c r="D33"/>
      <c r="E33"/>
      <c r="F33" s="5">
        <f>F24</f>
        <v>0</v>
      </c>
    </row>
    <row r="34" spans="1:26" x14ac:dyDescent="0.25">
      <c r="A34" s="18" t="s">
        <v>13</v>
      </c>
      <c r="B34"/>
      <c r="C34"/>
      <c r="D34"/>
      <c r="E34"/>
      <c r="F34" s="5">
        <f>F28+F29+F31+F30</f>
        <v>0</v>
      </c>
    </row>
    <row r="35" spans="1:26" x14ac:dyDescent="0.25">
      <c r="A35" s="18" t="s">
        <v>15</v>
      </c>
      <c r="B35"/>
      <c r="C35"/>
      <c r="D35"/>
      <c r="E35"/>
      <c r="F35" s="5">
        <f>+F29</f>
        <v>0</v>
      </c>
    </row>
    <row r="36" spans="1:26" ht="19.95" customHeight="1" thickBot="1" x14ac:dyDescent="0.3">
      <c r="A36" s="18" t="s">
        <v>21</v>
      </c>
      <c r="B36"/>
      <c r="C36"/>
      <c r="D36"/>
      <c r="E36"/>
      <c r="F36" s="5">
        <f>SUM(F33:F35)</f>
        <v>0</v>
      </c>
    </row>
    <row r="37" spans="1:26" ht="21" customHeight="1" thickBot="1" x14ac:dyDescent="0.3">
      <c r="A37" s="46" t="s">
        <v>36</v>
      </c>
      <c r="B37" s="47"/>
      <c r="C37" s="47"/>
      <c r="D37" s="47"/>
      <c r="E37" s="47"/>
      <c r="F37" s="48"/>
    </row>
    <row r="38" spans="1:26" ht="19.95" customHeight="1" x14ac:dyDescent="0.25">
      <c r="A38" s="32" t="s">
        <v>37</v>
      </c>
      <c r="B38" s="33"/>
      <c r="C38" s="33"/>
      <c r="D38" s="33"/>
      <c r="E38" s="33"/>
      <c r="F38" s="34"/>
    </row>
    <row r="39" spans="1:26" ht="19.95" customHeight="1" x14ac:dyDescent="0.25">
      <c r="A39" s="35"/>
      <c r="F39" s="36"/>
      <c r="Z39" s="1" t="b">
        <v>0</v>
      </c>
    </row>
    <row r="40" spans="1:26" ht="19.95" customHeight="1" x14ac:dyDescent="0.25">
      <c r="A40" s="35"/>
      <c r="F40" s="36"/>
    </row>
    <row r="41" spans="1:26" ht="19.95" customHeight="1" x14ac:dyDescent="0.25">
      <c r="A41" s="35"/>
      <c r="F41" s="36"/>
      <c r="Z41" s="1" t="b">
        <v>0</v>
      </c>
    </row>
    <row r="42" spans="1:26" ht="19.95" customHeight="1" x14ac:dyDescent="0.25">
      <c r="A42" s="35"/>
      <c r="F42" s="36"/>
    </row>
    <row r="43" spans="1:26" ht="19.95" customHeight="1" x14ac:dyDescent="0.25">
      <c r="A43" s="35"/>
      <c r="F43" s="36"/>
      <c r="Z43" s="1" t="b">
        <v>0</v>
      </c>
    </row>
    <row r="44" spans="1:26" ht="19.95" customHeight="1" x14ac:dyDescent="0.25">
      <c r="A44" s="35"/>
      <c r="F44" s="36"/>
    </row>
    <row r="45" spans="1:26" ht="19.95" customHeight="1" x14ac:dyDescent="0.25">
      <c r="A45" s="35"/>
      <c r="F45" s="36"/>
      <c r="Z45" s="1" t="b">
        <v>0</v>
      </c>
    </row>
    <row r="46" spans="1:26" ht="19.95" customHeight="1" thickBot="1" x14ac:dyDescent="0.3">
      <c r="A46" s="37"/>
      <c r="B46" s="38"/>
      <c r="C46" s="38"/>
      <c r="D46" s="38"/>
      <c r="E46" s="38"/>
      <c r="F46" s="39"/>
    </row>
    <row r="47" spans="1:26" ht="19.95" customHeight="1" thickBot="1" x14ac:dyDescent="0.3">
      <c r="A47" s="40" t="s">
        <v>38</v>
      </c>
      <c r="B47" s="41"/>
      <c r="C47" s="41"/>
      <c r="D47" s="41"/>
      <c r="E47" s="41"/>
      <c r="F47" s="42"/>
    </row>
    <row r="48" spans="1:26" ht="19.95" customHeight="1" x14ac:dyDescent="0.25">
      <c r="A48" s="29" t="s">
        <v>16</v>
      </c>
      <c r="B48" s="30" t="s">
        <v>17</v>
      </c>
      <c r="C48" s="27"/>
      <c r="D48" s="27"/>
      <c r="E48" s="27"/>
      <c r="F48" s="31">
        <f>F34</f>
        <v>0</v>
      </c>
    </row>
    <row r="49" spans="1:6" ht="19.95" customHeight="1" thickBot="1" x14ac:dyDescent="0.3">
      <c r="A49" s="24" t="s">
        <v>18</v>
      </c>
      <c r="B49" s="25" t="s">
        <v>19</v>
      </c>
      <c r="C49" s="26"/>
      <c r="D49" s="26"/>
      <c r="E49" s="26"/>
      <c r="F49" s="6">
        <f>IF(OR(Z39=TRUE, Z41=TRUE),0,F24)</f>
        <v>0</v>
      </c>
    </row>
    <row r="50" spans="1:6" ht="4.5" customHeight="1" x14ac:dyDescent="0.25">
      <c r="A50" s="27"/>
      <c r="B50" s="27"/>
      <c r="C50" s="27"/>
      <c r="D50" s="27"/>
      <c r="E50" s="27"/>
      <c r="F50" s="28"/>
    </row>
    <row r="51" spans="1:6" x14ac:dyDescent="0.25"/>
    <row r="52" spans="1:6" x14ac:dyDescent="0.25"/>
    <row r="53" spans="1:6" x14ac:dyDescent="0.25"/>
    <row r="54" spans="1:6" x14ac:dyDescent="0.25"/>
    <row r="55" spans="1:6" x14ac:dyDescent="0.25"/>
    <row r="56" spans="1:6" x14ac:dyDescent="0.25"/>
  </sheetData>
  <sheetProtection selectLockedCells="1"/>
  <protectedRanges>
    <protectedRange sqref="C14:F14" name="Range1"/>
    <protectedRange sqref="C5:F13" name="Range1_1"/>
    <protectedRange sqref="F24" name="Range2_1"/>
  </protectedRanges>
  <mergeCells count="20">
    <mergeCell ref="C12:F12"/>
    <mergeCell ref="A1:F1"/>
    <mergeCell ref="A2:F2"/>
    <mergeCell ref="A3:F3"/>
    <mergeCell ref="A4:F4"/>
    <mergeCell ref="C5:F5"/>
    <mergeCell ref="C6:F6"/>
    <mergeCell ref="C7:F7"/>
    <mergeCell ref="C8:F8"/>
    <mergeCell ref="C9:F9"/>
    <mergeCell ref="C10:F10"/>
    <mergeCell ref="C11:F11"/>
    <mergeCell ref="A47:F47"/>
    <mergeCell ref="D24:E24"/>
    <mergeCell ref="C13:F13"/>
    <mergeCell ref="A15:F15"/>
    <mergeCell ref="A18:F18"/>
    <mergeCell ref="A21:F21"/>
    <mergeCell ref="A22:F22"/>
    <mergeCell ref="A37:F37"/>
  </mergeCells>
  <pageMargins left="0.75" right="0.75" top="1" bottom="1" header="0.5" footer="0.5"/>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60960</xdr:colOff>
                    <xdr:row>15</xdr:row>
                    <xdr:rowOff>22860</xdr:rowOff>
                  </from>
                  <to>
                    <xdr:col>5</xdr:col>
                    <xdr:colOff>1249680</xdr:colOff>
                    <xdr:row>16</xdr:row>
                    <xdr:rowOff>152400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99060</xdr:colOff>
                    <xdr:row>40</xdr:row>
                    <xdr:rowOff>0</xdr:rowOff>
                  </from>
                  <to>
                    <xdr:col>5</xdr:col>
                    <xdr:colOff>1249680</xdr:colOff>
                    <xdr:row>41</xdr:row>
                    <xdr:rowOff>137160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99060</xdr:colOff>
                    <xdr:row>41</xdr:row>
                    <xdr:rowOff>251460</xdr:rowOff>
                  </from>
                  <to>
                    <xdr:col>5</xdr:col>
                    <xdr:colOff>1264920</xdr:colOff>
                    <xdr:row>43</xdr:row>
                    <xdr:rowOff>114300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114300</xdr:colOff>
                    <xdr:row>43</xdr:row>
                    <xdr:rowOff>213360</xdr:rowOff>
                  </from>
                  <to>
                    <xdr:col>5</xdr:col>
                    <xdr:colOff>1249680</xdr:colOff>
                    <xdr:row>45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0</xdr:col>
                    <xdr:colOff>99060</xdr:colOff>
                    <xdr:row>38</xdr:row>
                    <xdr:rowOff>99060</xdr:rowOff>
                  </from>
                  <to>
                    <xdr:col>5</xdr:col>
                    <xdr:colOff>1104900</xdr:colOff>
                    <xdr:row>39</xdr:row>
                    <xdr:rowOff>213360</xdr:rowOff>
                  </to>
                </anchor>
              </controlPr>
            </control>
          </mc:Choice>
        </mc:AlternateContent>
        <mc:AlternateContent xmlns:mc="http://schemas.openxmlformats.org/markup-compatibility/2006">
          <mc:Choice Requires="x14">
            <control shapeId="5127" r:id="rId9" name="Check Box 7">
              <controlPr defaultSize="0" autoFill="0" autoLine="0" autoPict="0" altText="  Will the employee's compensation exceed $200,000 for the tax year? ">
                <anchor moveWithCells="1">
                  <from>
                    <xdr:col>0</xdr:col>
                    <xdr:colOff>45720</xdr:colOff>
                    <xdr:row>18</xdr:row>
                    <xdr:rowOff>15240</xdr:rowOff>
                  </from>
                  <to>
                    <xdr:col>3</xdr:col>
                    <xdr:colOff>1066800</xdr:colOff>
                    <xdr:row>19</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DA9CB-1BF1-874F-BDFA-5633CB04F8BE}">
  <sheetPr codeName="Sheet5">
    <pageSetUpPr fitToPage="1"/>
  </sheetPr>
  <dimension ref="A1:Z56"/>
  <sheetViews>
    <sheetView showGridLines="0" topLeftCell="A2" zoomScaleNormal="100" workbookViewId="0">
      <selection activeCell="F27" sqref="F27"/>
    </sheetView>
  </sheetViews>
  <sheetFormatPr defaultColWidth="0" defaultRowHeight="13.2" customHeight="1" zeroHeight="1" x14ac:dyDescent="0.25"/>
  <cols>
    <col min="1" max="5" width="18.6640625" style="1" customWidth="1"/>
    <col min="6" max="6" width="20.6640625" style="1" customWidth="1"/>
    <col min="7" max="7" width="1" style="1" customWidth="1"/>
    <col min="8" max="8" width="0" style="1" hidden="1" customWidth="1"/>
    <col min="9" max="16384" width="9.109375" style="1" hidden="1"/>
  </cols>
  <sheetData>
    <row r="1" spans="1:8" ht="22.8" x14ac:dyDescent="0.4">
      <c r="A1" s="49" t="s">
        <v>2</v>
      </c>
      <c r="B1" s="50"/>
      <c r="C1" s="50"/>
      <c r="D1" s="50"/>
      <c r="E1" s="50"/>
      <c r="F1" s="51"/>
    </row>
    <row r="2" spans="1:8" ht="22.8" x14ac:dyDescent="0.4">
      <c r="A2" s="52" t="s">
        <v>3</v>
      </c>
      <c r="B2" s="53"/>
      <c r="C2" s="53"/>
      <c r="D2" s="53"/>
      <c r="E2" s="53"/>
      <c r="F2" s="54"/>
    </row>
    <row r="3" spans="1:8" ht="81" customHeight="1" thickBot="1" x14ac:dyDescent="0.3">
      <c r="A3" s="55" t="s">
        <v>44</v>
      </c>
      <c r="B3" s="56"/>
      <c r="C3" s="56"/>
      <c r="D3" s="56"/>
      <c r="E3" s="56"/>
      <c r="F3" s="57"/>
    </row>
    <row r="4" spans="1:8" ht="19.95" customHeight="1" thickBot="1" x14ac:dyDescent="0.3">
      <c r="A4" s="46" t="s">
        <v>9</v>
      </c>
      <c r="B4" s="47"/>
      <c r="C4" s="47"/>
      <c r="D4" s="47"/>
      <c r="E4" s="47"/>
      <c r="F4" s="48"/>
    </row>
    <row r="5" spans="1:8" ht="19.95" customHeight="1" x14ac:dyDescent="0.25">
      <c r="A5" s="8" t="s">
        <v>1</v>
      </c>
      <c r="B5" s="9"/>
      <c r="C5" s="58" t="s">
        <v>33</v>
      </c>
      <c r="D5" s="58"/>
      <c r="E5" s="58"/>
      <c r="F5" s="59"/>
    </row>
    <row r="6" spans="1:8" ht="19.95" customHeight="1" x14ac:dyDescent="0.25">
      <c r="A6" s="8" t="s">
        <v>0</v>
      </c>
      <c r="B6" s="9"/>
      <c r="C6" s="60">
        <v>800000000</v>
      </c>
      <c r="D6" s="60"/>
      <c r="E6" s="60"/>
      <c r="F6" s="61"/>
    </row>
    <row r="7" spans="1:8" ht="19.95" customHeight="1" x14ac:dyDescent="0.25">
      <c r="A7" s="8" t="s">
        <v>4</v>
      </c>
      <c r="B7" s="9"/>
      <c r="C7" s="60" t="s">
        <v>39</v>
      </c>
      <c r="D7" s="60"/>
      <c r="E7" s="60"/>
      <c r="F7" s="61"/>
    </row>
    <row r="8" spans="1:8" ht="19.95" customHeight="1" x14ac:dyDescent="0.25">
      <c r="A8" s="8" t="s">
        <v>8</v>
      </c>
      <c r="B8" s="9"/>
      <c r="C8" s="60" t="s">
        <v>34</v>
      </c>
      <c r="D8" s="60"/>
      <c r="E8" s="60"/>
      <c r="F8" s="61"/>
    </row>
    <row r="9" spans="1:8" ht="19.95" customHeight="1" x14ac:dyDescent="0.25">
      <c r="A9" s="10"/>
      <c r="B9" s="9"/>
      <c r="C9" s="60"/>
      <c r="D9" s="60"/>
      <c r="E9" s="60"/>
      <c r="F9" s="61"/>
    </row>
    <row r="10" spans="1:8" ht="19.95" customHeight="1" x14ac:dyDescent="0.25">
      <c r="A10" s="10"/>
      <c r="B10" s="9"/>
      <c r="C10" s="60"/>
      <c r="D10" s="60"/>
      <c r="E10" s="60"/>
      <c r="F10" s="61"/>
    </row>
    <row r="11" spans="1:8" ht="19.95" customHeight="1" x14ac:dyDescent="0.25">
      <c r="A11" s="8" t="s">
        <v>5</v>
      </c>
      <c r="B11" s="9"/>
      <c r="C11" s="60" t="s">
        <v>42</v>
      </c>
      <c r="D11" s="60"/>
      <c r="E11" s="60"/>
      <c r="F11" s="61"/>
    </row>
    <row r="12" spans="1:8" ht="19.95" customHeight="1" x14ac:dyDescent="0.25">
      <c r="A12" s="8" t="s">
        <v>6</v>
      </c>
      <c r="B12" s="9"/>
      <c r="C12" s="60">
        <v>919570</v>
      </c>
      <c r="D12" s="60"/>
      <c r="E12" s="60"/>
      <c r="F12" s="61"/>
    </row>
    <row r="13" spans="1:8" ht="19.95" customHeight="1" x14ac:dyDescent="0.4">
      <c r="A13" s="8" t="s">
        <v>7</v>
      </c>
      <c r="B13" s="9"/>
      <c r="C13" s="68" t="s">
        <v>35</v>
      </c>
      <c r="D13" s="68"/>
      <c r="E13" s="68"/>
      <c r="F13" s="69"/>
    </row>
    <row r="14" spans="1:8" ht="19.95" customHeight="1" thickBot="1" x14ac:dyDescent="0.3">
      <c r="A14" s="8"/>
      <c r="B14" s="9"/>
      <c r="C14" s="2"/>
      <c r="D14" s="2"/>
      <c r="E14" s="2"/>
      <c r="F14" s="3"/>
    </row>
    <row r="15" spans="1:8" ht="19.95" customHeight="1" thickBot="1" x14ac:dyDescent="0.3">
      <c r="A15" s="46" t="s">
        <v>23</v>
      </c>
      <c r="B15" s="47"/>
      <c r="C15" s="47"/>
      <c r="D15" s="47"/>
      <c r="E15" s="47"/>
      <c r="F15" s="48"/>
    </row>
    <row r="16" spans="1:8" ht="19.95" customHeight="1" x14ac:dyDescent="0.25">
      <c r="A16" s="11"/>
      <c r="B16" s="9"/>
      <c r="C16" s="9"/>
      <c r="D16" s="9"/>
      <c r="E16" s="9"/>
      <c r="F16" s="12"/>
      <c r="H16" s="7" t="b">
        <v>0</v>
      </c>
    </row>
    <row r="17" spans="1:8" ht="19.95" customHeight="1" x14ac:dyDescent="0.25">
      <c r="A17" s="10"/>
      <c r="B17" s="9"/>
      <c r="C17" s="9"/>
      <c r="D17" s="9"/>
      <c r="E17" s="9"/>
      <c r="F17" s="12"/>
    </row>
    <row r="18" spans="1:8" ht="33" customHeight="1" thickBot="1" x14ac:dyDescent="0.3">
      <c r="A18" s="43" t="s">
        <v>40</v>
      </c>
      <c r="B18" s="44"/>
      <c r="C18" s="44"/>
      <c r="D18" s="44"/>
      <c r="E18" s="44"/>
      <c r="F18" s="45"/>
    </row>
    <row r="19" spans="1:8" ht="30" customHeight="1" x14ac:dyDescent="0.25">
      <c r="A19" s="11" t="b">
        <v>0</v>
      </c>
      <c r="B19" s="9"/>
      <c r="C19" s="9"/>
      <c r="D19" s="9"/>
      <c r="E19" s="9"/>
      <c r="F19" s="12"/>
      <c r="H19" s="1" t="b">
        <v>0</v>
      </c>
    </row>
    <row r="20" spans="1:8" ht="13.95" customHeight="1" x14ac:dyDescent="0.25">
      <c r="A20" s="10"/>
      <c r="B20" s="9"/>
      <c r="C20" s="9"/>
      <c r="D20" s="9"/>
      <c r="E20" s="9"/>
      <c r="F20" s="12"/>
    </row>
    <row r="21" spans="1:8" ht="13.8" thickBot="1" x14ac:dyDescent="0.3">
      <c r="A21" s="43" t="s">
        <v>24</v>
      </c>
      <c r="B21" s="44"/>
      <c r="C21" s="44"/>
      <c r="D21" s="44"/>
      <c r="E21" s="44"/>
      <c r="F21" s="45"/>
    </row>
    <row r="22" spans="1:8" ht="13.8" thickBot="1" x14ac:dyDescent="0.3">
      <c r="A22" s="40" t="s">
        <v>10</v>
      </c>
      <c r="B22" s="41"/>
      <c r="C22" s="41"/>
      <c r="D22" s="41"/>
      <c r="E22" s="41"/>
      <c r="F22" s="42"/>
    </row>
    <row r="23" spans="1:8" x14ac:dyDescent="0.25">
      <c r="A23" s="13"/>
      <c r="B23" s="14"/>
      <c r="C23" s="14"/>
      <c r="D23" s="14"/>
      <c r="E23" s="14"/>
      <c r="F23" s="15"/>
    </row>
    <row r="24" spans="1:8" x14ac:dyDescent="0.25">
      <c r="A24" s="8" t="s">
        <v>11</v>
      </c>
      <c r="B24" s="17"/>
      <c r="C24" s="9"/>
      <c r="D24" s="9"/>
      <c r="E24" s="9"/>
      <c r="F24" s="4">
        <v>1000</v>
      </c>
    </row>
    <row r="25" spans="1:8" x14ac:dyDescent="0.25">
      <c r="A25" s="16" t="s">
        <v>14</v>
      </c>
      <c r="B25" s="17"/>
      <c r="C25" s="9"/>
      <c r="D25" s="9"/>
      <c r="E25" s="9"/>
      <c r="F25" s="15"/>
    </row>
    <row r="26" spans="1:8" x14ac:dyDescent="0.25">
      <c r="A26" s="18"/>
      <c r="B26" s="19"/>
      <c r="C26"/>
      <c r="D26"/>
      <c r="E26"/>
      <c r="F26" s="20"/>
    </row>
    <row r="27" spans="1:8" x14ac:dyDescent="0.25">
      <c r="A27" s="21"/>
      <c r="B27" t="s">
        <v>20</v>
      </c>
      <c r="C27"/>
      <c r="D27"/>
      <c r="E27"/>
      <c r="F27" s="5">
        <f>IF(AND(H16=TRUE,A19=TRUE),F24*1.40745953553835,IF(H16=TRUE,F24*1.38985406532314,F24*1.52091254752852))</f>
        <v>1520.91254752852</v>
      </c>
    </row>
    <row r="28" spans="1:8" x14ac:dyDescent="0.25">
      <c r="A28" s="21"/>
      <c r="B28" s="19" t="s">
        <v>22</v>
      </c>
      <c r="C28"/>
      <c r="D28"/>
      <c r="E28"/>
      <c r="F28" s="5">
        <f>ROUND(F27*0.22,2)</f>
        <v>334.6</v>
      </c>
    </row>
    <row r="29" spans="1:8" x14ac:dyDescent="0.25">
      <c r="A29" s="21"/>
      <c r="B29" s="19" t="str">
        <f>IF(H16=TRUE,"Employee's portion of FICA Taxes (1.45%)", "Employee's portion of FICA Taxes (7.65%)")</f>
        <v>Employee's portion of FICA Taxes (7.65%)</v>
      </c>
      <c r="C29" s="22"/>
      <c r="D29"/>
      <c r="E29"/>
      <c r="F29" s="5">
        <f>ROUND((IF(F27=F24*1.52091254752852,F27*0.0765, F27*0.0145)),2)</f>
        <v>116.35</v>
      </c>
    </row>
    <row r="30" spans="1:8" x14ac:dyDescent="0.25">
      <c r="A30" s="21"/>
      <c r="B30" s="19" t="s">
        <v>25</v>
      </c>
      <c r="C30" s="22"/>
      <c r="D30"/>
      <c r="E30"/>
      <c r="F30" s="5">
        <f>IF(A19=TRUE,F27*0.009,0)</f>
        <v>0</v>
      </c>
    </row>
    <row r="31" spans="1:8" x14ac:dyDescent="0.25">
      <c r="A31" s="21"/>
      <c r="B31" s="19" t="s">
        <v>45</v>
      </c>
      <c r="C31"/>
      <c r="D31" s="19"/>
      <c r="E31"/>
      <c r="F31" s="5">
        <f>ROUND(F27*0.046,2)</f>
        <v>69.959999999999994</v>
      </c>
    </row>
    <row r="32" spans="1:8" x14ac:dyDescent="0.25">
      <c r="A32" s="21"/>
      <c r="B32"/>
      <c r="C32"/>
      <c r="D32"/>
      <c r="E32"/>
      <c r="F32" s="23"/>
    </row>
    <row r="33" spans="1:26" x14ac:dyDescent="0.25">
      <c r="A33" s="18" t="s">
        <v>12</v>
      </c>
      <c r="B33"/>
      <c r="C33"/>
      <c r="D33"/>
      <c r="E33"/>
      <c r="F33" s="5">
        <f>F24</f>
        <v>1000</v>
      </c>
    </row>
    <row r="34" spans="1:26" x14ac:dyDescent="0.25">
      <c r="A34" s="18" t="s">
        <v>13</v>
      </c>
      <c r="B34"/>
      <c r="C34"/>
      <c r="D34"/>
      <c r="E34"/>
      <c r="F34" s="5">
        <f>F28+F29+F31+F30</f>
        <v>520.91000000000008</v>
      </c>
    </row>
    <row r="35" spans="1:26" x14ac:dyDescent="0.25">
      <c r="A35" s="18" t="s">
        <v>15</v>
      </c>
      <c r="B35"/>
      <c r="C35"/>
      <c r="D35"/>
      <c r="E35"/>
      <c r="F35" s="5">
        <f>+F29</f>
        <v>116.35</v>
      </c>
    </row>
    <row r="36" spans="1:26" ht="19.95" customHeight="1" thickBot="1" x14ac:dyDescent="0.3">
      <c r="A36" s="18" t="s">
        <v>21</v>
      </c>
      <c r="B36"/>
      <c r="C36"/>
      <c r="D36"/>
      <c r="E36"/>
      <c r="F36" s="5">
        <f>SUM(F33:F35)</f>
        <v>1637.26</v>
      </c>
    </row>
    <row r="37" spans="1:26" ht="21" customHeight="1" thickBot="1" x14ac:dyDescent="0.3">
      <c r="A37" s="46" t="s">
        <v>36</v>
      </c>
      <c r="B37" s="47"/>
      <c r="C37" s="47"/>
      <c r="D37" s="47"/>
      <c r="E37" s="47"/>
      <c r="F37" s="48"/>
    </row>
    <row r="38" spans="1:26" ht="19.95" customHeight="1" x14ac:dyDescent="0.25">
      <c r="A38" s="32" t="s">
        <v>37</v>
      </c>
      <c r="B38" s="33"/>
      <c r="C38" s="33"/>
      <c r="D38" s="33"/>
      <c r="E38" s="33"/>
      <c r="F38" s="34"/>
    </row>
    <row r="39" spans="1:26" ht="19.95" customHeight="1" x14ac:dyDescent="0.25">
      <c r="A39" s="35"/>
      <c r="F39" s="36"/>
      <c r="Z39" s="1" t="b">
        <v>1</v>
      </c>
    </row>
    <row r="40" spans="1:26" ht="19.95" customHeight="1" x14ac:dyDescent="0.25">
      <c r="A40" s="35"/>
      <c r="F40" s="36"/>
    </row>
    <row r="41" spans="1:26" ht="19.95" customHeight="1" x14ac:dyDescent="0.25">
      <c r="A41" s="35"/>
      <c r="F41" s="36"/>
      <c r="Z41" s="1" t="b">
        <v>0</v>
      </c>
    </row>
    <row r="42" spans="1:26" ht="19.95" customHeight="1" x14ac:dyDescent="0.25">
      <c r="A42" s="35"/>
      <c r="F42" s="36"/>
    </row>
    <row r="43" spans="1:26" ht="19.95" customHeight="1" x14ac:dyDescent="0.25">
      <c r="A43" s="35"/>
      <c r="F43" s="36"/>
      <c r="Z43" s="1" t="b">
        <v>0</v>
      </c>
    </row>
    <row r="44" spans="1:26" ht="19.95" customHeight="1" x14ac:dyDescent="0.25">
      <c r="A44" s="35"/>
      <c r="F44" s="36"/>
    </row>
    <row r="45" spans="1:26" ht="19.95" customHeight="1" x14ac:dyDescent="0.25">
      <c r="A45" s="35"/>
      <c r="F45" s="36"/>
      <c r="Z45" s="1" t="b">
        <v>0</v>
      </c>
    </row>
    <row r="46" spans="1:26" ht="19.95" customHeight="1" thickBot="1" x14ac:dyDescent="0.3">
      <c r="A46" s="37"/>
      <c r="B46" s="38"/>
      <c r="C46" s="38"/>
      <c r="D46" s="38"/>
      <c r="E46" s="38"/>
      <c r="F46" s="39"/>
    </row>
    <row r="47" spans="1:26" ht="19.95" customHeight="1" thickBot="1" x14ac:dyDescent="0.3">
      <c r="A47" s="40" t="s">
        <v>38</v>
      </c>
      <c r="B47" s="41"/>
      <c r="C47" s="41"/>
      <c r="D47" s="41"/>
      <c r="E47" s="41"/>
      <c r="F47" s="42"/>
    </row>
    <row r="48" spans="1:26" ht="19.95" customHeight="1" x14ac:dyDescent="0.25">
      <c r="A48" s="29" t="s">
        <v>16</v>
      </c>
      <c r="B48" s="30" t="s">
        <v>17</v>
      </c>
      <c r="C48" s="27"/>
      <c r="D48" s="27"/>
      <c r="E48" s="27"/>
      <c r="F48" s="31">
        <f>F34</f>
        <v>520.91000000000008</v>
      </c>
    </row>
    <row r="49" spans="1:6" ht="19.95" customHeight="1" thickBot="1" x14ac:dyDescent="0.3">
      <c r="A49" s="24" t="s">
        <v>18</v>
      </c>
      <c r="B49" s="25" t="s">
        <v>19</v>
      </c>
      <c r="C49" s="26"/>
      <c r="D49" s="26"/>
      <c r="E49" s="26"/>
      <c r="F49" s="6">
        <f>IF(OR(Z39=TRUE, Z41=TRUE),0,F24)</f>
        <v>0</v>
      </c>
    </row>
    <row r="50" spans="1:6" ht="4.5" customHeight="1" x14ac:dyDescent="0.25">
      <c r="A50" s="27"/>
      <c r="B50" s="27"/>
      <c r="C50" s="27"/>
      <c r="D50" s="27"/>
      <c r="E50" s="27"/>
      <c r="F50" s="28"/>
    </row>
    <row r="51" spans="1:6" x14ac:dyDescent="0.25"/>
    <row r="52" spans="1:6" x14ac:dyDescent="0.25"/>
    <row r="53" spans="1:6" x14ac:dyDescent="0.25"/>
    <row r="54" spans="1:6" x14ac:dyDescent="0.25"/>
    <row r="55" spans="1:6" x14ac:dyDescent="0.25"/>
    <row r="56" spans="1:6" x14ac:dyDescent="0.25"/>
  </sheetData>
  <sheetProtection selectLockedCells="1"/>
  <protectedRanges>
    <protectedRange sqref="C14:F14" name="Range1"/>
    <protectedRange sqref="C5:F13" name="Range1_1"/>
    <protectedRange sqref="F24" name="Range2_1"/>
  </protectedRanges>
  <mergeCells count="19">
    <mergeCell ref="C12:F12"/>
    <mergeCell ref="A1:F1"/>
    <mergeCell ref="A2:F2"/>
    <mergeCell ref="A3:F3"/>
    <mergeCell ref="A4:F4"/>
    <mergeCell ref="C5:F5"/>
    <mergeCell ref="C6:F6"/>
    <mergeCell ref="C7:F7"/>
    <mergeCell ref="C8:F8"/>
    <mergeCell ref="C9:F9"/>
    <mergeCell ref="C10:F10"/>
    <mergeCell ref="C11:F11"/>
    <mergeCell ref="A47:F47"/>
    <mergeCell ref="C13:F13"/>
    <mergeCell ref="A15:F15"/>
    <mergeCell ref="A18:F18"/>
    <mergeCell ref="A21:F21"/>
    <mergeCell ref="A22:F22"/>
    <mergeCell ref="A37:F37"/>
  </mergeCells>
  <pageMargins left="0.75" right="0.75" top="1" bottom="1" header="0.5" footer="0.5"/>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0</xdr:col>
                    <xdr:colOff>60960</xdr:colOff>
                    <xdr:row>15</xdr:row>
                    <xdr:rowOff>22860</xdr:rowOff>
                  </from>
                  <to>
                    <xdr:col>5</xdr:col>
                    <xdr:colOff>1249680</xdr:colOff>
                    <xdr:row>16</xdr:row>
                    <xdr:rowOff>152400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99060</xdr:colOff>
                    <xdr:row>40</xdr:row>
                    <xdr:rowOff>0</xdr:rowOff>
                  </from>
                  <to>
                    <xdr:col>5</xdr:col>
                    <xdr:colOff>1249680</xdr:colOff>
                    <xdr:row>41</xdr:row>
                    <xdr:rowOff>137160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99060</xdr:colOff>
                    <xdr:row>41</xdr:row>
                    <xdr:rowOff>251460</xdr:rowOff>
                  </from>
                  <to>
                    <xdr:col>5</xdr:col>
                    <xdr:colOff>1264920</xdr:colOff>
                    <xdr:row>43</xdr:row>
                    <xdr:rowOff>114300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114300</xdr:colOff>
                    <xdr:row>43</xdr:row>
                    <xdr:rowOff>213360</xdr:rowOff>
                  </from>
                  <to>
                    <xdr:col>5</xdr:col>
                    <xdr:colOff>1249680</xdr:colOff>
                    <xdr:row>45</xdr:row>
                    <xdr:rowOff>76200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99060</xdr:colOff>
                    <xdr:row>38</xdr:row>
                    <xdr:rowOff>99060</xdr:rowOff>
                  </from>
                  <to>
                    <xdr:col>5</xdr:col>
                    <xdr:colOff>1104900</xdr:colOff>
                    <xdr:row>39</xdr:row>
                    <xdr:rowOff>213360</xdr:rowOff>
                  </to>
                </anchor>
              </controlPr>
            </control>
          </mc:Choice>
        </mc:AlternateContent>
        <mc:AlternateContent xmlns:mc="http://schemas.openxmlformats.org/markup-compatibility/2006">
          <mc:Choice Requires="x14">
            <control shapeId="6151" r:id="rId9" name="Check Box 7">
              <controlPr defaultSize="0" autoFill="0" autoLine="0" autoPict="0" altText="  Will the employee's compensation exceed $200,000 for the tax year? ">
                <anchor moveWithCells="1">
                  <from>
                    <xdr:col>0</xdr:col>
                    <xdr:colOff>45720</xdr:colOff>
                    <xdr:row>18</xdr:row>
                    <xdr:rowOff>30480</xdr:rowOff>
                  </from>
                  <to>
                    <xdr:col>3</xdr:col>
                    <xdr:colOff>1059180</xdr:colOff>
                    <xdr:row>19</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Gross-up</vt:lpstr>
      <vt:lpstr>Instructions</vt:lpstr>
      <vt:lpstr>Example</vt:lpstr>
      <vt:lpstr>Example!Print_Area</vt:lpstr>
      <vt:lpstr>'Gross-up'!Print_Area</vt:lpstr>
      <vt:lpstr>Instructions!Print_Area</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sbrooks</dc:creator>
  <cp:lastModifiedBy>Lisa Hall</cp:lastModifiedBy>
  <cp:lastPrinted>2020-05-26T20:04:52Z</cp:lastPrinted>
  <dcterms:created xsi:type="dcterms:W3CDTF">2004-02-03T16:47:54Z</dcterms:created>
  <dcterms:modified xsi:type="dcterms:W3CDTF">2024-01-10T15:17:35Z</dcterms:modified>
</cp:coreProperties>
</file>